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timi/Downloads/"/>
    </mc:Choice>
  </mc:AlternateContent>
  <xr:revisionPtr revIDLastSave="0" documentId="8_{AC929B87-EA97-FE4A-B12E-F0CF7C9BC64D}" xr6:coauthVersionLast="47" xr6:coauthVersionMax="47" xr10:uidLastSave="{00000000-0000-0000-0000-000000000000}"/>
  <bookViews>
    <workbookView xWindow="0" yWindow="600" windowWidth="25600" windowHeight="16040" activeTab="1" xr2:uid="{00000000-000D-0000-FFFF-FFFF00000000}"/>
  </bookViews>
  <sheets>
    <sheet name="Instructions" sheetId="1" r:id="rId1"/>
    <sheet name="Site Assessment" sheetId="2" r:id="rId2"/>
    <sheet name="Criteria &amp; Sources" sheetId="3" r:id="rId3"/>
    <sheet name="Who is affected" sheetId="4" r:id="rId4"/>
    <sheet name="Equity Summar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2" l="1"/>
  <c r="B29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B5" i="5" l="1"/>
  <c r="C5" i="5" s="1"/>
  <c r="B31" i="2"/>
  <c r="B32" i="2" s="1"/>
  <c r="B6" i="5"/>
  <c r="C6" i="5" s="1"/>
  <c r="B4" i="5"/>
  <c r="C4" i="5" l="1"/>
</calcChain>
</file>

<file path=xl/sharedStrings.xml><?xml version="1.0" encoding="utf-8"?>
<sst xmlns="http://schemas.openxmlformats.org/spreadsheetml/2006/main" count="209" uniqueCount="117">
  <si>
    <t>HOW TO USE THE TOOL</t>
  </si>
  <si>
    <t>1. Complete the site information at the top of the Site Assessment sheet.</t>
  </si>
  <si>
    <t>2. Assess each criterion using the objective scoring rule provided in Criteria &amp; Sources.</t>
  </si>
  <si>
    <t>3. Select 1, 2, or 3 in the Score column.</t>
  </si>
  <si>
    <t>4. Record the measurement or observable evidence in the Details column.</t>
  </si>
  <si>
    <t>5. Use the Assessor Notes column for additional observations or numbers.</t>
  </si>
  <si>
    <t>6. The Equity Impact column automatically converts the accessibility score into an impact value: 3 = 0, 2 = 1, 1 = 2.</t>
  </si>
  <si>
    <t>7. The Equity Summary automatically tallies the potential exclusion impact for Older Adults, People with Physical Disabilities,  and Children.</t>
  </si>
  <si>
    <t>MANGROVE TRAIL ACCESSIBILITY &amp; EQUITY ASSESSMENT</t>
  </si>
  <si>
    <t>Site Name</t>
  </si>
  <si>
    <t>Assessor</t>
  </si>
  <si>
    <t>Timi Adelugba</t>
  </si>
  <si>
    <t>Local Board</t>
  </si>
  <si>
    <t>Date</t>
  </si>
  <si>
    <t>Trail Length (km)</t>
  </si>
  <si>
    <t>3.6km</t>
  </si>
  <si>
    <t>Section</t>
  </si>
  <si>
    <t>Criterion</t>
  </si>
  <si>
    <t>Score (1–3)</t>
  </si>
  <si>
    <t>Details</t>
  </si>
  <si>
    <t>Equity Impact</t>
  </si>
  <si>
    <t>Assessor Notes</t>
  </si>
  <si>
    <t>Access and Arrival</t>
  </si>
  <si>
    <t>Public Transport Access</t>
  </si>
  <si>
    <t>3 = ≥3 stops within 400m 2 = 1–2 stops within 400m; 1 = no stops within 400m</t>
  </si>
  <si>
    <t>Active Transport Access</t>
  </si>
  <si>
    <t>3 = walking AND cycling connection; 2 = one connection; 1 = no dedicated connection</t>
  </si>
  <si>
    <t>Access From Residential Areas</t>
  </si>
  <si>
    <t>3 = ≥3 connections; 2 = 1–2 connections; 1 = no direct residential connection</t>
  </si>
  <si>
    <t>Entrance Visibility</t>
  </si>
  <si>
    <t>3 = clearly visible and signed; 2 = visible but poorly signed; 1 = difficult to identify</t>
  </si>
  <si>
    <t>Car Parking</t>
  </si>
  <si>
    <t>3 = parking available + accessible space; 2 = parking but no accessible space; 1 = no parking</t>
  </si>
  <si>
    <t>Trail Conditions</t>
  </si>
  <si>
    <t>Slope Gradient</t>
  </si>
  <si>
    <t>3 = ≤5.71° throughout; 2 = some sections &gt;5.71°; 1 = multiple steep sections</t>
  </si>
  <si>
    <t>Path Surface Condition</t>
  </si>
  <si>
    <t>3 = smooth with minimal hazards; 2 = minor defects; 1 = significant hazards</t>
  </si>
  <si>
    <t>Path Continuity</t>
  </si>
  <si>
    <t>3 = continuous throughout; 2 = minor interruptions; 1 = major interruptions</t>
  </si>
  <si>
    <t>Path Width</t>
  </si>
  <si>
    <t>3 = &gt;1.2m for majority; 2 = 1.0–1.2m for substantial sections; 1 = &lt;1.0m for substantial sections</t>
  </si>
  <si>
    <t>Stairs</t>
  </si>
  <si>
    <t>3 = no stairs; 2 = stairs with alternative route; 1 = stairs without alternative</t>
  </si>
  <si>
    <t>Safety and Comfort</t>
  </si>
  <si>
    <t>Hazard Management</t>
  </si>
  <si>
    <t>3 = hazards managed; 2 = some unmanaged hazards; 1 = multiple unmanaged hazards</t>
  </si>
  <si>
    <t>Safety Infrastructure</t>
  </si>
  <si>
    <t>3 = present where needed; 2 = partial provision; 1 = absent where needed</t>
  </si>
  <si>
    <t>Seating and Rest Areas</t>
  </si>
  <si>
    <t>3 = 3 or more opportunities; 2 = some opportunities; 1 = few/none</t>
  </si>
  <si>
    <t>Shade and Shelter</t>
  </si>
  <si>
    <t>3 = frequent; 2 = some; 1 = little/none</t>
  </si>
  <si>
    <t>Toilets</t>
  </si>
  <si>
    <t>3 = accessible toilet nearby; 2 = toilet available but limited accessibility/distance; 1 = no toilet</t>
  </si>
  <si>
    <t>Wayfinding and Experience</t>
  </si>
  <si>
    <t>Wayfinding and Signage</t>
  </si>
  <si>
    <t>3 = signs at all key decision points; 2 = some signage; 1 = little/no signage</t>
  </si>
  <si>
    <t>Educational Information</t>
  </si>
  <si>
    <t>3 = ≥3 educational features; 2 = 1–2 features; 1 = none</t>
  </si>
  <si>
    <t>Mangrove and Coastal Interaction</t>
  </si>
  <si>
    <t>3 = over half of the trail is exposed to mangroves ; 2 = limited opportunities; 1 = minimal interaction</t>
  </si>
  <si>
    <t>SITE SUMMARY</t>
  </si>
  <si>
    <t>Total Score</t>
  </si>
  <si>
    <t>Maximum Score</t>
  </si>
  <si>
    <t>Accessibility Percentage</t>
  </si>
  <si>
    <t>Accessibility Rating</t>
  </si>
  <si>
    <t>Measure</t>
  </si>
  <si>
    <t>Equity Groups</t>
  </si>
  <si>
    <t xml:space="preserve">Source </t>
  </si>
  <si>
    <t>Number of public transport stops within 400m of trail entrance</t>
  </si>
  <si>
    <t>People with Physical Disabilities</t>
  </si>
  <si>
    <t>New Zealand Transportation Agency</t>
  </si>
  <si>
    <t>Connection to dedicated walking/cycling infrastructure</t>
  </si>
  <si>
    <t>Children</t>
  </si>
  <si>
    <t>Number of direct connections to residential areas</t>
  </si>
  <si>
    <t>Older Adults; Children</t>
  </si>
  <si>
    <t>Xu et al. (2022)</t>
  </si>
  <si>
    <t>Visibility and identification of trail entrance</t>
  </si>
  <si>
    <t>Older Adults; People with Physical Disabilities; Children</t>
  </si>
  <si>
    <t>Outdoors Accessibility Design Guidelines</t>
  </si>
  <si>
    <t>Parking availability and accessible parking</t>
  </si>
  <si>
    <t>Older Adults; People with Physical Disabilities</t>
  </si>
  <si>
    <t>Maximum trail gradient (or average, if max is not known)</t>
  </si>
  <si>
    <t>Flemmer (2022); Kim et al.; Gagnon et al. (2023); Hashizume et al. (2023); Outdoors Accessibility Design Guidelines; BRANZ; Lepoglavec et al. (2023); Matthews (2025)</t>
  </si>
  <si>
    <t>Surface evenness, presence of anti-slip material, kick rails, no loose material</t>
  </si>
  <si>
    <t>Outdoors Accessibility Design Guidelines; Matthews (2025)</t>
  </si>
  <si>
    <t>Continuity of route and transitions between surfaces</t>
  </si>
  <si>
    <t>Bell et al. (2020)</t>
  </si>
  <si>
    <t>Width of the trail (average)</t>
  </si>
  <si>
    <t>People with Physical Disabilities; Children</t>
  </si>
  <si>
    <t>Outdoors Accessibility Design Guidelines; BRANZ; Matthews (2025)</t>
  </si>
  <si>
    <t>Presence of stairs/steps that create an access barrier</t>
  </si>
  <si>
    <t>Identification and management of hazards</t>
  </si>
  <si>
    <t>Matthews (2025)</t>
  </si>
  <si>
    <t>Railings, barriers, handrails and edge protection</t>
  </si>
  <si>
    <t>BRANZ; Nahdatunnisa et al. (2025)</t>
  </si>
  <si>
    <t>Availability and distribution of resting opportunities</t>
  </si>
  <si>
    <t>Outdoors Accessibility Design Guidelines; ORAS (2024)</t>
  </si>
  <si>
    <t>Availability of protection from sun/rain</t>
  </si>
  <si>
    <t>Availability of accessible toilets</t>
  </si>
  <si>
    <t>Perry et al. (2021)</t>
  </si>
  <si>
    <t>Availability and clarity of directional information</t>
  </si>
  <si>
    <t>Bell et al. (2020); Soh &amp; Smith-Jackson (2003)</t>
  </si>
  <si>
    <t>Availability of interpretive/educational information</t>
  </si>
  <si>
    <t>Hughes &amp; Morrison-Saunders (2002)</t>
  </si>
  <si>
    <t>Opportunities to experience and engage with mangrove/coastal environment</t>
  </si>
  <si>
    <t>Ke et al. (2022); Wheaton et al. (2021)</t>
  </si>
  <si>
    <t>Older Adults</t>
  </si>
  <si>
    <t>EQUITY IMPACT SUMMARY</t>
  </si>
  <si>
    <t>Equity Group</t>
  </si>
  <si>
    <t>Impact Score</t>
  </si>
  <si>
    <t>Risk Level</t>
  </si>
  <si>
    <t>0–4 = Low exclusion risk; 5–9 = Moderate exclusion risk; 10+ = High exclusion risk.</t>
  </si>
  <si>
    <t>Tuff Crater</t>
  </si>
  <si>
    <t>Kaipātiki Local Board</t>
  </si>
  <si>
    <t>July 16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</si>
</sst>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</font>
    <font>
      <b/>
      <sz val="11"/>
      <color rgb="FFFFFFFF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b/>
      <sz val="13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</fills>
  <borders count="6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/>
      <top style="thin">
        <color rgb="FFB7B7B7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3" fillId="3" borderId="1" xfId="0" applyFont="1" applyFill="1" applyBorder="1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3" fillId="0" borderId="1" xfId="0" applyFont="1" applyBorder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0" fillId="0" borderId="4" xfId="0" applyBorder="1"/>
    <xf numFmtId="9" fontId="0" fillId="0" borderId="3" xfId="0" applyNumberFormat="1" applyBorder="1"/>
    <xf numFmtId="0" fontId="0" fillId="0" borderId="3" xfId="0" applyBorder="1"/>
    <xf numFmtId="0" fontId="3" fillId="0" borderId="5" xfId="0" applyFont="1" applyBorder="1"/>
    <xf numFmtId="0" fontId="8" fillId="0" borderId="1" xfId="0" applyFont="1" applyBorder="1"/>
    <xf numFmtId="15" fontId="8" fillId="0" borderId="1" xfId="0" applyNumberFormat="1" applyFont="1" applyBorder="1"/>
    <xf numFmtId="0" fontId="2" fillId="0" borderId="0" xfId="0" applyFont="1"/>
    <xf numFmtId="0" fontId="0" fillId="0" borderId="0" xfId="0"/>
    <xf numFmtId="0" fontId="4" fillId="0" borderId="2" xfId="0" applyFont="1" applyBorder="1"/>
  </cellXfs>
  <cellStyles count="1">
    <cellStyle name="Normal" xfId="0" builtinId="0"/>
  </cellStyles>
  <dxfs count="3">
    <dxf>
      <fill>
        <patternFill>
          <bgColor rgb="FFD9EAD3"/>
        </patternFill>
      </fill>
    </dxf>
    <dxf>
      <fill>
        <patternFill>
          <bgColor rgb="FFFFF2CC"/>
        </patternFill>
      </fill>
    </dxf>
    <dxf>
      <fill>
        <patternFill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"/>
  <sheetViews>
    <sheetView showGridLines="0" workbookViewId="0"/>
  </sheetViews>
  <sheetFormatPr baseColWidth="10" defaultColWidth="8.83203125" defaultRowHeight="15" x14ac:dyDescent="0.2"/>
  <cols>
    <col min="1" max="1" width="120" customWidth="1"/>
  </cols>
  <sheetData>
    <row r="1" spans="1:1" ht="22" customHeight="1" x14ac:dyDescent="0.2">
      <c r="A1" s="1" t="s">
        <v>0</v>
      </c>
    </row>
    <row r="2" spans="1:1" ht="16" customHeight="1" x14ac:dyDescent="0.2">
      <c r="A2" s="2" t="s">
        <v>1</v>
      </c>
    </row>
    <row r="3" spans="1:1" ht="16" customHeight="1" x14ac:dyDescent="0.2">
      <c r="A3" s="2" t="s">
        <v>2</v>
      </c>
    </row>
    <row r="4" spans="1:1" ht="16" customHeight="1" x14ac:dyDescent="0.2">
      <c r="A4" s="2" t="s">
        <v>3</v>
      </c>
    </row>
    <row r="5" spans="1:1" ht="16" customHeight="1" x14ac:dyDescent="0.2">
      <c r="A5" s="11" t="s">
        <v>4</v>
      </c>
    </row>
    <row r="6" spans="1:1" ht="16" customHeight="1" x14ac:dyDescent="0.2">
      <c r="A6" s="11" t="s">
        <v>5</v>
      </c>
    </row>
    <row r="7" spans="1:1" ht="16" customHeight="1" x14ac:dyDescent="0.2">
      <c r="A7" s="2" t="s">
        <v>6</v>
      </c>
    </row>
    <row r="8" spans="1:1" ht="16" customHeight="1" x14ac:dyDescent="0.2">
      <c r="A8" s="11" t="s">
        <v>7</v>
      </c>
    </row>
    <row r="9" spans="1:1" x14ac:dyDescent="0.2">
      <c r="A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2"/>
  <sheetViews>
    <sheetView showGridLines="0" tabSelected="1" workbookViewId="0">
      <selection activeCell="A35" sqref="A35:C42"/>
    </sheetView>
  </sheetViews>
  <sheetFormatPr baseColWidth="10" defaultColWidth="8.83203125" defaultRowHeight="15" x14ac:dyDescent="0.2"/>
  <cols>
    <col min="1" max="1" width="25" customWidth="1"/>
    <col min="2" max="2" width="34" customWidth="1"/>
    <col min="3" max="3" width="14" customWidth="1"/>
    <col min="4" max="4" width="45" customWidth="1"/>
    <col min="5" max="5" width="14" customWidth="1"/>
    <col min="6" max="6" width="42" customWidth="1"/>
  </cols>
  <sheetData>
    <row r="1" spans="1:6" ht="21" customHeight="1" x14ac:dyDescent="0.25">
      <c r="A1" s="19" t="s">
        <v>8</v>
      </c>
      <c r="B1" s="20"/>
      <c r="C1" s="20"/>
      <c r="D1" s="20"/>
      <c r="E1" s="20"/>
      <c r="F1" s="20"/>
    </row>
    <row r="3" spans="1:6" x14ac:dyDescent="0.2">
      <c r="A3" s="3" t="s">
        <v>9</v>
      </c>
      <c r="B3" s="17" t="s">
        <v>114</v>
      </c>
      <c r="D3" s="3" t="s">
        <v>10</v>
      </c>
      <c r="E3" s="4" t="s">
        <v>11</v>
      </c>
    </row>
    <row r="4" spans="1:6" x14ac:dyDescent="0.2">
      <c r="A4" s="3" t="s">
        <v>12</v>
      </c>
      <c r="B4" s="17" t="s">
        <v>115</v>
      </c>
      <c r="D4" s="3"/>
      <c r="E4" s="3"/>
    </row>
    <row r="5" spans="1:6" x14ac:dyDescent="0.2">
      <c r="A5" s="3" t="s">
        <v>13</v>
      </c>
      <c r="B5" s="18" t="s">
        <v>116</v>
      </c>
      <c r="D5" s="3" t="s">
        <v>14</v>
      </c>
      <c r="E5" s="4" t="s">
        <v>15</v>
      </c>
    </row>
    <row r="8" spans="1:6" ht="16" customHeight="1" x14ac:dyDescent="0.2">
      <c r="A8" s="5" t="s">
        <v>16</v>
      </c>
      <c r="B8" s="5" t="s">
        <v>17</v>
      </c>
      <c r="C8" s="5" t="s">
        <v>18</v>
      </c>
      <c r="D8" s="10" t="s">
        <v>19</v>
      </c>
      <c r="E8" s="5" t="s">
        <v>20</v>
      </c>
      <c r="F8" s="5" t="s">
        <v>21</v>
      </c>
    </row>
    <row r="9" spans="1:6" ht="48" customHeight="1" x14ac:dyDescent="0.2">
      <c r="A9" s="6" t="s">
        <v>22</v>
      </c>
      <c r="B9" s="6" t="s">
        <v>23</v>
      </c>
      <c r="C9" s="6">
        <v>3</v>
      </c>
      <c r="D9" s="6" t="s">
        <v>24</v>
      </c>
      <c r="E9" s="6">
        <f>IF(C9="","",IF(C9=3,0,IF(C9=2,1,IF(C9=1,2,""))))</f>
        <v>0</v>
      </c>
      <c r="F9" s="6"/>
    </row>
    <row r="10" spans="1:6" ht="32" customHeight="1" x14ac:dyDescent="0.2">
      <c r="A10" s="6" t="s">
        <v>22</v>
      </c>
      <c r="B10" s="6" t="s">
        <v>25</v>
      </c>
      <c r="C10" s="6">
        <v>3</v>
      </c>
      <c r="D10" s="6" t="s">
        <v>26</v>
      </c>
      <c r="E10" s="6">
        <f>IF(C10="","",IF(C10=3,0,IF(C10=2,1,IF(C10=1,2,""))))</f>
        <v>0</v>
      </c>
      <c r="F10" s="6"/>
    </row>
    <row r="11" spans="1:6" ht="29" customHeight="1" x14ac:dyDescent="0.2">
      <c r="A11" s="6" t="s">
        <v>22</v>
      </c>
      <c r="B11" s="6" t="s">
        <v>27</v>
      </c>
      <c r="C11" s="6">
        <v>3</v>
      </c>
      <c r="D11" s="6" t="s">
        <v>28</v>
      </c>
      <c r="E11" s="6">
        <f>IF(C11="","",IF(C11=3,0,IF(C11=2,1,IF(C11=1,2,""))))</f>
        <v>0</v>
      </c>
      <c r="F11" s="6"/>
    </row>
    <row r="12" spans="1:6" ht="32" customHeight="1" x14ac:dyDescent="0.2">
      <c r="A12" s="6" t="s">
        <v>22</v>
      </c>
      <c r="B12" s="6" t="s">
        <v>29</v>
      </c>
      <c r="C12" s="6">
        <v>3</v>
      </c>
      <c r="D12" s="6" t="s">
        <v>30</v>
      </c>
      <c r="E12" s="6">
        <f t="shared" ref="E12:E26" si="0">IF(C12="","",IF(C12=3,0,IF(C12=2,1,IF(C12=1,2,""))))</f>
        <v>0</v>
      </c>
      <c r="F12" s="6"/>
    </row>
    <row r="13" spans="1:6" ht="32" customHeight="1" x14ac:dyDescent="0.2">
      <c r="A13" s="6" t="s">
        <v>22</v>
      </c>
      <c r="B13" s="6" t="s">
        <v>31</v>
      </c>
      <c r="C13" s="6">
        <v>2</v>
      </c>
      <c r="D13" s="6" t="s">
        <v>32</v>
      </c>
      <c r="E13" s="6">
        <f t="shared" si="0"/>
        <v>1</v>
      </c>
      <c r="F13" s="6"/>
    </row>
    <row r="14" spans="1:6" ht="38" customHeight="1" x14ac:dyDescent="0.2">
      <c r="A14" s="6" t="s">
        <v>33</v>
      </c>
      <c r="B14" s="6" t="s">
        <v>34</v>
      </c>
      <c r="C14" s="6">
        <v>3</v>
      </c>
      <c r="D14" s="6" t="s">
        <v>35</v>
      </c>
      <c r="E14" s="6">
        <f t="shared" si="0"/>
        <v>0</v>
      </c>
      <c r="F14" s="6"/>
    </row>
    <row r="15" spans="1:6" ht="44" customHeight="1" x14ac:dyDescent="0.2">
      <c r="A15" s="6" t="s">
        <v>33</v>
      </c>
      <c r="B15" s="6" t="s">
        <v>36</v>
      </c>
      <c r="C15" s="6">
        <v>2</v>
      </c>
      <c r="D15" s="6" t="s">
        <v>37</v>
      </c>
      <c r="E15" s="6">
        <f t="shared" si="0"/>
        <v>1</v>
      </c>
      <c r="F15" s="6"/>
    </row>
    <row r="16" spans="1:6" ht="32" customHeight="1" x14ac:dyDescent="0.2">
      <c r="A16" s="6" t="s">
        <v>33</v>
      </c>
      <c r="B16" s="6" t="s">
        <v>38</v>
      </c>
      <c r="C16" s="6">
        <v>3</v>
      </c>
      <c r="D16" s="6" t="s">
        <v>39</v>
      </c>
      <c r="E16" s="6">
        <f t="shared" si="0"/>
        <v>0</v>
      </c>
      <c r="F16" s="6"/>
    </row>
    <row r="17" spans="1:6" ht="31" customHeight="1" x14ac:dyDescent="0.2">
      <c r="A17" s="6" t="s">
        <v>33</v>
      </c>
      <c r="B17" s="6" t="s">
        <v>40</v>
      </c>
      <c r="C17" s="6">
        <v>3</v>
      </c>
      <c r="D17" s="6" t="s">
        <v>41</v>
      </c>
      <c r="E17" s="6">
        <f t="shared" si="0"/>
        <v>0</v>
      </c>
      <c r="F17" s="6"/>
    </row>
    <row r="18" spans="1:6" ht="31" customHeight="1" x14ac:dyDescent="0.2">
      <c r="A18" s="6" t="s">
        <v>33</v>
      </c>
      <c r="B18" s="6" t="s">
        <v>42</v>
      </c>
      <c r="C18" s="6">
        <v>3</v>
      </c>
      <c r="D18" s="6" t="s">
        <v>43</v>
      </c>
      <c r="E18" s="6">
        <f t="shared" si="0"/>
        <v>0</v>
      </c>
      <c r="F18" s="6"/>
    </row>
    <row r="19" spans="1:6" ht="30" customHeight="1" x14ac:dyDescent="0.2">
      <c r="A19" s="6" t="s">
        <v>44</v>
      </c>
      <c r="B19" s="6" t="s">
        <v>45</v>
      </c>
      <c r="C19" s="6">
        <v>3</v>
      </c>
      <c r="D19" s="6" t="s">
        <v>46</v>
      </c>
      <c r="E19" s="6">
        <f t="shared" si="0"/>
        <v>0</v>
      </c>
      <c r="F19" s="6"/>
    </row>
    <row r="20" spans="1:6" ht="30" customHeight="1" x14ac:dyDescent="0.2">
      <c r="A20" s="6" t="s">
        <v>44</v>
      </c>
      <c r="B20" s="6" t="s">
        <v>47</v>
      </c>
      <c r="C20" s="6">
        <v>3</v>
      </c>
      <c r="D20" s="6" t="s">
        <v>48</v>
      </c>
      <c r="E20" s="6">
        <f t="shared" si="0"/>
        <v>0</v>
      </c>
      <c r="F20" s="6"/>
    </row>
    <row r="21" spans="1:6" ht="38" customHeight="1" x14ac:dyDescent="0.2">
      <c r="A21" s="6" t="s">
        <v>44</v>
      </c>
      <c r="B21" s="6" t="s">
        <v>49</v>
      </c>
      <c r="C21" s="6">
        <v>3</v>
      </c>
      <c r="D21" s="6" t="s">
        <v>50</v>
      </c>
      <c r="E21" s="6">
        <f t="shared" si="0"/>
        <v>0</v>
      </c>
      <c r="F21" s="6"/>
    </row>
    <row r="22" spans="1:6" ht="40" customHeight="1" x14ac:dyDescent="0.2">
      <c r="A22" s="6" t="s">
        <v>44</v>
      </c>
      <c r="B22" s="6" t="s">
        <v>51</v>
      </c>
      <c r="C22" s="6">
        <v>1</v>
      </c>
      <c r="D22" s="6" t="s">
        <v>52</v>
      </c>
      <c r="E22" s="6">
        <f t="shared" si="0"/>
        <v>2</v>
      </c>
      <c r="F22" s="6"/>
    </row>
    <row r="23" spans="1:6" ht="43" customHeight="1" x14ac:dyDescent="0.2">
      <c r="A23" s="6" t="s">
        <v>44</v>
      </c>
      <c r="B23" s="6" t="s">
        <v>53</v>
      </c>
      <c r="C23" s="6">
        <v>1</v>
      </c>
      <c r="D23" s="6" t="s">
        <v>54</v>
      </c>
      <c r="E23" s="6">
        <f t="shared" si="0"/>
        <v>2</v>
      </c>
      <c r="F23" s="6"/>
    </row>
    <row r="24" spans="1:6" ht="34" customHeight="1" x14ac:dyDescent="0.2">
      <c r="A24" s="6" t="s">
        <v>55</v>
      </c>
      <c r="B24" s="6" t="s">
        <v>56</v>
      </c>
      <c r="C24" s="6">
        <v>3</v>
      </c>
      <c r="D24" s="6" t="s">
        <v>57</v>
      </c>
      <c r="E24" s="6">
        <f t="shared" si="0"/>
        <v>0</v>
      </c>
      <c r="F24" s="6"/>
    </row>
    <row r="25" spans="1:6" ht="42" customHeight="1" x14ac:dyDescent="0.2">
      <c r="A25" s="6" t="s">
        <v>55</v>
      </c>
      <c r="B25" s="6" t="s">
        <v>58</v>
      </c>
      <c r="C25" s="6">
        <v>3</v>
      </c>
      <c r="D25" s="6" t="s">
        <v>59</v>
      </c>
      <c r="E25" s="6">
        <f t="shared" si="0"/>
        <v>0</v>
      </c>
      <c r="F25" s="6"/>
    </row>
    <row r="26" spans="1:6" ht="32" customHeight="1" x14ac:dyDescent="0.2">
      <c r="A26" s="6" t="s">
        <v>55</v>
      </c>
      <c r="B26" s="6" t="s">
        <v>60</v>
      </c>
      <c r="C26" s="6">
        <v>3</v>
      </c>
      <c r="D26" s="6" t="s">
        <v>61</v>
      </c>
      <c r="E26" s="6">
        <f t="shared" si="0"/>
        <v>0</v>
      </c>
      <c r="F26" s="6"/>
    </row>
    <row r="27" spans="1:6" x14ac:dyDescent="0.2">
      <c r="C27" s="6"/>
    </row>
    <row r="28" spans="1:6" ht="17" customHeight="1" x14ac:dyDescent="0.2">
      <c r="A28" s="21" t="s">
        <v>62</v>
      </c>
      <c r="B28" s="21"/>
    </row>
    <row r="29" spans="1:6" x14ac:dyDescent="0.2">
      <c r="A29" s="7" t="s">
        <v>63</v>
      </c>
      <c r="B29" s="4">
        <f>SUM(C9:C26)</f>
        <v>48</v>
      </c>
    </row>
    <row r="30" spans="1:6" x14ac:dyDescent="0.2">
      <c r="A30" s="7" t="s">
        <v>64</v>
      </c>
      <c r="B30" s="13">
        <f>COUNT(C9:C26)*3</f>
        <v>54</v>
      </c>
    </row>
    <row r="31" spans="1:6" x14ac:dyDescent="0.2">
      <c r="A31" s="16" t="s">
        <v>65</v>
      </c>
      <c r="B31" s="14">
        <f>IFERROR(B29/B30,"")</f>
        <v>0.88888888888888884</v>
      </c>
    </row>
    <row r="32" spans="1:6" x14ac:dyDescent="0.2">
      <c r="A32" s="15" t="s">
        <v>66</v>
      </c>
      <c r="B32" s="15" t="str">
        <f>IF(B31="","",IF(B31&gt;=0.8,"High Accessibility",IF(B31&gt;=0.6,"Moderate Accessibility","Low Accessibility")))</f>
        <v>High Accessibility</v>
      </c>
    </row>
  </sheetData>
  <mergeCells count="2">
    <mergeCell ref="A1:F1"/>
    <mergeCell ref="A28:B28"/>
  </mergeCells>
  <conditionalFormatting sqref="C9:C27">
    <cfRule type="cellIs" dxfId="2" priority="1" operator="equal">
      <formula>1</formula>
    </cfRule>
    <cfRule type="cellIs" dxfId="1" priority="2" operator="equal">
      <formula>2</formula>
    </cfRule>
    <cfRule type="cellIs" dxfId="0" priority="3" operator="equal">
      <formula>3</formula>
    </cfRule>
  </conditionalFormatting>
  <dataValidations count="1">
    <dataValidation type="list" allowBlank="1" errorTitle="Invalid score" error="Select only 1, 2, or 3." promptTitle="Accessibility score" prompt="3 = High accessibility; 2 = Moderate; 1 = Low" sqref="C9:C27" xr:uid="{00000000-0002-0000-0100-000000000000}">
      <formula1>"1,2,3"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showGridLines="0" workbookViewId="0"/>
  </sheetViews>
  <sheetFormatPr baseColWidth="10" defaultColWidth="8.83203125" defaultRowHeight="15" x14ac:dyDescent="0.2"/>
  <cols>
    <col min="1" max="1" width="24" customWidth="1"/>
    <col min="2" max="2" width="30" customWidth="1"/>
    <col min="3" max="4" width="42" customWidth="1"/>
    <col min="5" max="5" width="65" customWidth="1"/>
  </cols>
  <sheetData>
    <row r="1" spans="1:5" ht="16" customHeight="1" x14ac:dyDescent="0.2">
      <c r="A1" s="5" t="s">
        <v>16</v>
      </c>
      <c r="B1" s="5" t="s">
        <v>17</v>
      </c>
      <c r="C1" s="5" t="s">
        <v>67</v>
      </c>
      <c r="D1" s="5" t="s">
        <v>68</v>
      </c>
      <c r="E1" s="10" t="s">
        <v>69</v>
      </c>
    </row>
    <row r="2" spans="1:5" ht="48" customHeight="1" x14ac:dyDescent="0.2">
      <c r="A2" s="6" t="s">
        <v>22</v>
      </c>
      <c r="B2" s="6" t="s">
        <v>23</v>
      </c>
      <c r="C2" s="6" t="s">
        <v>70</v>
      </c>
      <c r="D2" s="6" t="s">
        <v>71</v>
      </c>
      <c r="E2" s="6" t="s">
        <v>72</v>
      </c>
    </row>
    <row r="3" spans="1:5" ht="103" customHeight="1" x14ac:dyDescent="0.2">
      <c r="A3" s="6" t="s">
        <v>22</v>
      </c>
      <c r="B3" s="6" t="s">
        <v>25</v>
      </c>
      <c r="C3" s="6" t="s">
        <v>73</v>
      </c>
      <c r="D3" s="6" t="s">
        <v>74</v>
      </c>
      <c r="E3" s="6" t="s">
        <v>72</v>
      </c>
    </row>
    <row r="4" spans="1:5" ht="89" customHeight="1" x14ac:dyDescent="0.2">
      <c r="A4" s="6" t="s">
        <v>22</v>
      </c>
      <c r="B4" s="6" t="s">
        <v>27</v>
      </c>
      <c r="C4" s="6" t="s">
        <v>75</v>
      </c>
      <c r="D4" s="6" t="s">
        <v>76</v>
      </c>
      <c r="E4" s="6" t="s">
        <v>77</v>
      </c>
    </row>
    <row r="5" spans="1:5" ht="67" customHeight="1" x14ac:dyDescent="0.2">
      <c r="A5" s="6" t="s">
        <v>22</v>
      </c>
      <c r="B5" s="6" t="s">
        <v>29</v>
      </c>
      <c r="C5" s="6" t="s">
        <v>78</v>
      </c>
      <c r="D5" s="6" t="s">
        <v>79</v>
      </c>
      <c r="E5" s="6" t="s">
        <v>80</v>
      </c>
    </row>
    <row r="6" spans="1:5" ht="60" customHeight="1" x14ac:dyDescent="0.2">
      <c r="A6" s="6" t="s">
        <v>22</v>
      </c>
      <c r="B6" s="6" t="s">
        <v>31</v>
      </c>
      <c r="C6" s="6" t="s">
        <v>81</v>
      </c>
      <c r="D6" s="6" t="s">
        <v>82</v>
      </c>
      <c r="E6" s="6" t="s">
        <v>80</v>
      </c>
    </row>
    <row r="7" spans="1:5" ht="69" customHeight="1" x14ac:dyDescent="0.2">
      <c r="A7" s="6" t="s">
        <v>33</v>
      </c>
      <c r="B7" s="6" t="s">
        <v>34</v>
      </c>
      <c r="C7" s="6" t="s">
        <v>83</v>
      </c>
      <c r="D7" s="6" t="s">
        <v>82</v>
      </c>
      <c r="E7" s="6" t="s">
        <v>84</v>
      </c>
    </row>
    <row r="8" spans="1:5" ht="63" customHeight="1" x14ac:dyDescent="0.2">
      <c r="A8" s="6" t="s">
        <v>33</v>
      </c>
      <c r="B8" s="6" t="s">
        <v>36</v>
      </c>
      <c r="C8" s="6" t="s">
        <v>85</v>
      </c>
      <c r="D8" s="6" t="s">
        <v>79</v>
      </c>
      <c r="E8" s="6" t="s">
        <v>86</v>
      </c>
    </row>
    <row r="9" spans="1:5" ht="58" customHeight="1" x14ac:dyDescent="0.2">
      <c r="A9" s="6" t="s">
        <v>33</v>
      </c>
      <c r="B9" s="6" t="s">
        <v>38</v>
      </c>
      <c r="C9" s="6" t="s">
        <v>87</v>
      </c>
      <c r="D9" s="6" t="s">
        <v>71</v>
      </c>
      <c r="E9" s="6" t="s">
        <v>88</v>
      </c>
    </row>
    <row r="10" spans="1:5" ht="48" customHeight="1" x14ac:dyDescent="0.2">
      <c r="A10" s="6" t="s">
        <v>33</v>
      </c>
      <c r="B10" s="6" t="s">
        <v>40</v>
      </c>
      <c r="C10" s="6" t="s">
        <v>89</v>
      </c>
      <c r="D10" s="6" t="s">
        <v>90</v>
      </c>
      <c r="E10" s="6" t="s">
        <v>91</v>
      </c>
    </row>
    <row r="11" spans="1:5" ht="32" customHeight="1" x14ac:dyDescent="0.2">
      <c r="A11" s="6" t="s">
        <v>33</v>
      </c>
      <c r="B11" s="6" t="s">
        <v>42</v>
      </c>
      <c r="C11" s="6" t="s">
        <v>92</v>
      </c>
      <c r="D11" s="6" t="s">
        <v>79</v>
      </c>
      <c r="E11" s="6" t="s">
        <v>80</v>
      </c>
    </row>
    <row r="12" spans="1:5" ht="48" customHeight="1" x14ac:dyDescent="0.2">
      <c r="A12" s="6" t="s">
        <v>44</v>
      </c>
      <c r="B12" s="6" t="s">
        <v>45</v>
      </c>
      <c r="C12" s="6" t="s">
        <v>93</v>
      </c>
      <c r="D12" s="6" t="s">
        <v>79</v>
      </c>
      <c r="E12" s="6" t="s">
        <v>94</v>
      </c>
    </row>
    <row r="13" spans="1:5" ht="55" customHeight="1" x14ac:dyDescent="0.2">
      <c r="A13" s="6" t="s">
        <v>44</v>
      </c>
      <c r="B13" s="6" t="s">
        <v>47</v>
      </c>
      <c r="C13" s="6" t="s">
        <v>95</v>
      </c>
      <c r="D13" s="6" t="s">
        <v>79</v>
      </c>
      <c r="E13" s="6" t="s">
        <v>96</v>
      </c>
    </row>
    <row r="14" spans="1:5" ht="58" customHeight="1" x14ac:dyDescent="0.2">
      <c r="A14" s="6" t="s">
        <v>44</v>
      </c>
      <c r="B14" s="6" t="s">
        <v>49</v>
      </c>
      <c r="C14" s="6" t="s">
        <v>97</v>
      </c>
      <c r="D14" s="6" t="s">
        <v>79</v>
      </c>
      <c r="E14" s="6" t="s">
        <v>98</v>
      </c>
    </row>
    <row r="15" spans="1:5" ht="38" customHeight="1" x14ac:dyDescent="0.2">
      <c r="A15" s="6" t="s">
        <v>44</v>
      </c>
      <c r="B15" s="6" t="s">
        <v>51</v>
      </c>
      <c r="C15" s="6" t="s">
        <v>99</v>
      </c>
      <c r="D15" s="6" t="s">
        <v>76</v>
      </c>
      <c r="E15" s="6" t="s">
        <v>80</v>
      </c>
    </row>
    <row r="16" spans="1:5" ht="69" customHeight="1" x14ac:dyDescent="0.2">
      <c r="A16" s="6" t="s">
        <v>44</v>
      </c>
      <c r="B16" s="6" t="s">
        <v>53</v>
      </c>
      <c r="C16" s="6" t="s">
        <v>100</v>
      </c>
      <c r="D16" s="6" t="s">
        <v>82</v>
      </c>
      <c r="E16" s="6" t="s">
        <v>101</v>
      </c>
    </row>
    <row r="17" spans="1:5" ht="57" customHeight="1" x14ac:dyDescent="0.2">
      <c r="A17" s="6" t="s">
        <v>55</v>
      </c>
      <c r="B17" s="6" t="s">
        <v>56</v>
      </c>
      <c r="C17" s="6" t="s">
        <v>102</v>
      </c>
      <c r="D17" s="6" t="s">
        <v>79</v>
      </c>
      <c r="E17" s="6" t="s">
        <v>103</v>
      </c>
    </row>
    <row r="18" spans="1:5" ht="56" customHeight="1" x14ac:dyDescent="0.2">
      <c r="A18" s="6" t="s">
        <v>55</v>
      </c>
      <c r="B18" s="6" t="s">
        <v>58</v>
      </c>
      <c r="C18" s="6" t="s">
        <v>104</v>
      </c>
      <c r="D18" s="6" t="s">
        <v>74</v>
      </c>
      <c r="E18" s="6" t="s">
        <v>105</v>
      </c>
    </row>
    <row r="19" spans="1:5" ht="64" customHeight="1" x14ac:dyDescent="0.2">
      <c r="A19" s="6" t="s">
        <v>55</v>
      </c>
      <c r="B19" s="6" t="s">
        <v>60</v>
      </c>
      <c r="C19" s="6" t="s">
        <v>106</v>
      </c>
      <c r="D19" s="6" t="s">
        <v>74</v>
      </c>
      <c r="E19" s="6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showGridLines="0" workbookViewId="0"/>
  </sheetViews>
  <sheetFormatPr baseColWidth="10" defaultColWidth="8.83203125" defaultRowHeight="15" x14ac:dyDescent="0.2"/>
  <cols>
    <col min="1" max="1" width="35" customWidth="1"/>
    <col min="2" max="4" width="30" customWidth="1"/>
  </cols>
  <sheetData>
    <row r="1" spans="1:4" ht="16" customHeight="1" x14ac:dyDescent="0.2">
      <c r="A1" s="8" t="s">
        <v>17</v>
      </c>
      <c r="B1" s="8" t="s">
        <v>108</v>
      </c>
      <c r="C1" s="8" t="s">
        <v>71</v>
      </c>
      <c r="D1" s="8" t="s">
        <v>74</v>
      </c>
    </row>
    <row r="2" spans="1:4" ht="16" customHeight="1" x14ac:dyDescent="0.2">
      <c r="A2" s="6" t="s">
        <v>23</v>
      </c>
      <c r="B2" s="6">
        <v>0</v>
      </c>
      <c r="C2" s="6">
        <v>1</v>
      </c>
      <c r="D2" s="6">
        <v>0</v>
      </c>
    </row>
    <row r="3" spans="1:4" ht="16" customHeight="1" x14ac:dyDescent="0.2">
      <c r="A3" s="6" t="s">
        <v>25</v>
      </c>
      <c r="B3" s="6">
        <v>0</v>
      </c>
      <c r="C3" s="6">
        <v>0</v>
      </c>
      <c r="D3" s="6">
        <v>1</v>
      </c>
    </row>
    <row r="4" spans="1:4" ht="16" customHeight="1" x14ac:dyDescent="0.2">
      <c r="A4" s="6" t="s">
        <v>27</v>
      </c>
      <c r="B4" s="6">
        <v>1</v>
      </c>
      <c r="C4" s="6">
        <v>0</v>
      </c>
      <c r="D4" s="6">
        <v>1</v>
      </c>
    </row>
    <row r="5" spans="1:4" ht="16" customHeight="1" x14ac:dyDescent="0.2">
      <c r="A5" s="6" t="s">
        <v>29</v>
      </c>
      <c r="B5" s="6">
        <v>1</v>
      </c>
      <c r="C5" s="6">
        <v>1</v>
      </c>
      <c r="D5" s="6">
        <v>1</v>
      </c>
    </row>
    <row r="6" spans="1:4" ht="16" customHeight="1" x14ac:dyDescent="0.2">
      <c r="A6" s="6" t="s">
        <v>31</v>
      </c>
      <c r="B6" s="6">
        <v>1</v>
      </c>
      <c r="C6" s="6">
        <v>1</v>
      </c>
      <c r="D6" s="6">
        <v>0</v>
      </c>
    </row>
    <row r="7" spans="1:4" ht="16" customHeight="1" x14ac:dyDescent="0.2">
      <c r="A7" s="6" t="s">
        <v>34</v>
      </c>
      <c r="B7" s="6">
        <v>1</v>
      </c>
      <c r="C7" s="6">
        <v>1</v>
      </c>
      <c r="D7" s="6">
        <v>0</v>
      </c>
    </row>
    <row r="8" spans="1:4" ht="16" customHeight="1" x14ac:dyDescent="0.2">
      <c r="A8" s="6" t="s">
        <v>36</v>
      </c>
      <c r="B8" s="6">
        <v>1</v>
      </c>
      <c r="C8" s="6">
        <v>1</v>
      </c>
      <c r="D8" s="6">
        <v>1</v>
      </c>
    </row>
    <row r="9" spans="1:4" ht="16" customHeight="1" x14ac:dyDescent="0.2">
      <c r="A9" s="6" t="s">
        <v>38</v>
      </c>
      <c r="B9" s="6">
        <v>0</v>
      </c>
      <c r="C9" s="6">
        <v>1</v>
      </c>
      <c r="D9" s="6">
        <v>0</v>
      </c>
    </row>
    <row r="10" spans="1:4" ht="16" customHeight="1" x14ac:dyDescent="0.2">
      <c r="A10" s="6" t="s">
        <v>40</v>
      </c>
      <c r="B10" s="6">
        <v>0</v>
      </c>
      <c r="C10" s="6">
        <v>1</v>
      </c>
      <c r="D10" s="6">
        <v>1</v>
      </c>
    </row>
    <row r="11" spans="1:4" ht="16" customHeight="1" x14ac:dyDescent="0.2">
      <c r="A11" s="6" t="s">
        <v>42</v>
      </c>
      <c r="B11" s="6">
        <v>1</v>
      </c>
      <c r="C11" s="6">
        <v>1</v>
      </c>
      <c r="D11" s="6">
        <v>1</v>
      </c>
    </row>
    <row r="12" spans="1:4" ht="16" customHeight="1" x14ac:dyDescent="0.2">
      <c r="A12" s="6" t="s">
        <v>45</v>
      </c>
      <c r="B12" s="6">
        <v>1</v>
      </c>
      <c r="C12" s="6">
        <v>1</v>
      </c>
      <c r="D12" s="6">
        <v>1</v>
      </c>
    </row>
    <row r="13" spans="1:4" ht="16" customHeight="1" x14ac:dyDescent="0.2">
      <c r="A13" s="6" t="s">
        <v>47</v>
      </c>
      <c r="B13" s="6">
        <v>1</v>
      </c>
      <c r="C13" s="6">
        <v>1</v>
      </c>
      <c r="D13" s="6">
        <v>1</v>
      </c>
    </row>
    <row r="14" spans="1:4" ht="16" customHeight="1" x14ac:dyDescent="0.2">
      <c r="A14" s="6" t="s">
        <v>49</v>
      </c>
      <c r="B14" s="6">
        <v>1</v>
      </c>
      <c r="C14" s="6">
        <v>1</v>
      </c>
      <c r="D14" s="6">
        <v>1</v>
      </c>
    </row>
    <row r="15" spans="1:4" ht="16" customHeight="1" x14ac:dyDescent="0.2">
      <c r="A15" s="6" t="s">
        <v>51</v>
      </c>
      <c r="B15" s="6">
        <v>1</v>
      </c>
      <c r="C15" s="6">
        <v>0</v>
      </c>
      <c r="D15" s="6">
        <v>1</v>
      </c>
    </row>
    <row r="16" spans="1:4" ht="16" customHeight="1" x14ac:dyDescent="0.2">
      <c r="A16" s="6" t="s">
        <v>53</v>
      </c>
      <c r="B16" s="6">
        <v>1</v>
      </c>
      <c r="C16" s="6">
        <v>1</v>
      </c>
      <c r="D16" s="6">
        <v>0</v>
      </c>
    </row>
    <row r="17" spans="1:4" ht="16" customHeight="1" x14ac:dyDescent="0.2">
      <c r="A17" s="6" t="s">
        <v>56</v>
      </c>
      <c r="B17" s="6">
        <v>1</v>
      </c>
      <c r="C17" s="6">
        <v>1</v>
      </c>
      <c r="D17" s="6">
        <v>1</v>
      </c>
    </row>
    <row r="18" spans="1:4" ht="16" customHeight="1" x14ac:dyDescent="0.2">
      <c r="A18" s="6" t="s">
        <v>58</v>
      </c>
      <c r="B18" s="6">
        <v>0</v>
      </c>
      <c r="C18" s="6">
        <v>0</v>
      </c>
      <c r="D18" s="6">
        <v>1</v>
      </c>
    </row>
    <row r="19" spans="1:4" ht="16" customHeight="1" x14ac:dyDescent="0.2">
      <c r="A19" s="6" t="s">
        <v>60</v>
      </c>
      <c r="B19" s="6">
        <v>0</v>
      </c>
      <c r="C19" s="6">
        <v>0</v>
      </c>
      <c r="D19" s="6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"/>
  <sheetViews>
    <sheetView showGridLines="0" workbookViewId="0">
      <selection sqref="A1:C8"/>
    </sheetView>
  </sheetViews>
  <sheetFormatPr baseColWidth="10" defaultColWidth="8.83203125" defaultRowHeight="15" x14ac:dyDescent="0.2"/>
  <cols>
    <col min="1" max="1" width="34" customWidth="1"/>
    <col min="2" max="2" width="20" customWidth="1"/>
    <col min="3" max="3" width="28" customWidth="1"/>
  </cols>
  <sheetData>
    <row r="1" spans="1:3" ht="21" customHeight="1" x14ac:dyDescent="0.25">
      <c r="A1" s="19" t="s">
        <v>109</v>
      </c>
      <c r="B1" s="20"/>
      <c r="C1" s="20"/>
    </row>
    <row r="3" spans="1:3" ht="16" customHeight="1" x14ac:dyDescent="0.2">
      <c r="A3" s="9" t="s">
        <v>110</v>
      </c>
      <c r="B3" s="9" t="s">
        <v>111</v>
      </c>
      <c r="C3" s="9" t="s">
        <v>112</v>
      </c>
    </row>
    <row r="4" spans="1:3" ht="16" customHeight="1" x14ac:dyDescent="0.2">
      <c r="A4" s="6" t="s">
        <v>108</v>
      </c>
      <c r="B4" s="6">
        <f>SUMPRODUCT('Who is affected'!B2:B19,'Site Assessment'!$E$9:$E$26)</f>
        <v>6</v>
      </c>
      <c r="C4" s="6" t="str">
        <f>IF(B4=0,"No identified impact",IF(B4&lt;=4,"Low exclusion risk",IF(B4&lt;=9,"Moderate exclusion risk","High exclusion risk")))</f>
        <v>Moderate exclusion risk</v>
      </c>
    </row>
    <row r="5" spans="1:3" ht="16" customHeight="1" x14ac:dyDescent="0.2">
      <c r="A5" s="6" t="s">
        <v>71</v>
      </c>
      <c r="B5" s="6">
        <f>SUMPRODUCT('Who is affected'!C2:C19,'Site Assessment'!$E$9:$E$26)</f>
        <v>4</v>
      </c>
      <c r="C5" s="6" t="str">
        <f>IF(B5=0,"No identified impact",IF(B5&lt;=4,"Low exclusion risk",IF(B5&lt;=9,"Moderate exclusion risk","High exclusion risk")))</f>
        <v>Low exclusion risk</v>
      </c>
    </row>
    <row r="6" spans="1:3" ht="16" customHeight="1" x14ac:dyDescent="0.2">
      <c r="A6" s="6" t="s">
        <v>74</v>
      </c>
      <c r="B6" s="6">
        <f>SUMPRODUCT('Who is affected'!D2:D19,'Site Assessment'!$E$9:$E$26)</f>
        <v>3</v>
      </c>
      <c r="C6" s="6" t="str">
        <f>IF(B6=0,"No identified impact",IF(B6&lt;=4,"Low exclusion risk",IF(B6&lt;=9,"Moderate exclusion risk","High exclusion risk")))</f>
        <v>Low exclusion risk</v>
      </c>
    </row>
    <row r="7" spans="1:3" x14ac:dyDescent="0.2">
      <c r="A7" s="12"/>
      <c r="B7" s="12"/>
      <c r="C7" s="12"/>
    </row>
    <row r="8" spans="1:3" ht="32" x14ac:dyDescent="0.2">
      <c r="A8" s="12" t="s">
        <v>113</v>
      </c>
      <c r="B8" s="12"/>
      <c r="C8" s="12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</vt:lpstr>
      <vt:lpstr>Site Assessment</vt:lpstr>
      <vt:lpstr>Criteria &amp; Sources</vt:lpstr>
      <vt:lpstr>Who is affected</vt:lpstr>
      <vt:lpstr>Equity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Adelugba, Timi</cp:lastModifiedBy>
  <dcterms:created xsi:type="dcterms:W3CDTF">2026-09-01T00:29:36Z</dcterms:created>
  <dcterms:modified xsi:type="dcterms:W3CDTF">2026-09-04T06:11:56Z</dcterms:modified>
</cp:coreProperties>
</file>